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4" i="2" l="1"/>
  <c r="K22" i="2"/>
  <c r="K21" i="2"/>
  <c r="K20" i="2"/>
  <c r="K19" i="2"/>
  <c r="K18" i="2"/>
  <c r="O30" i="2"/>
  <c r="O29" i="2"/>
  <c r="O28" i="2" l="1"/>
  <c r="K27" i="2"/>
  <c r="K30" i="2" s="1"/>
  <c r="AS24" i="2"/>
  <c r="AQ24" i="2"/>
  <c r="AP24" i="2"/>
  <c r="AO24" i="2"/>
  <c r="G29" i="2" s="1"/>
  <c r="AN24" i="2"/>
  <c r="AM24" i="2"/>
  <c r="E29" i="2" s="1"/>
  <c r="AG24" i="2"/>
  <c r="AF24" i="2"/>
  <c r="AE24" i="2"/>
  <c r="AD24" i="2"/>
  <c r="H29" i="2" s="1"/>
  <c r="M29" i="2" s="1"/>
  <c r="AC24" i="2"/>
  <c r="AB24" i="2"/>
  <c r="F29" i="2" s="1"/>
  <c r="AA24" i="2"/>
  <c r="W24" i="2"/>
  <c r="U24" i="2"/>
  <c r="T24" i="2"/>
  <c r="S24" i="2"/>
  <c r="R24" i="2"/>
  <c r="Q24" i="2"/>
  <c r="K24" i="2"/>
  <c r="K28" i="2" s="1"/>
  <c r="I24" i="2"/>
  <c r="I28" i="2" s="1"/>
  <c r="H24" i="2"/>
  <c r="H28" i="2" s="1"/>
  <c r="H30" i="2" s="1"/>
  <c r="G24" i="2"/>
  <c r="G28" i="2" s="1"/>
  <c r="F24" i="2"/>
  <c r="F28" i="2" s="1"/>
  <c r="F30" i="2" s="1"/>
  <c r="E24" i="2"/>
  <c r="E28" i="2" s="1"/>
  <c r="M28" i="2" l="1"/>
  <c r="L28" i="2"/>
  <c r="N28" i="2"/>
  <c r="E30" i="2"/>
  <c r="M30" i="2" s="1"/>
  <c r="K29" i="2"/>
  <c r="N29" i="2"/>
  <c r="L29" i="2"/>
  <c r="G30" i="2"/>
  <c r="I29" i="2"/>
  <c r="I30" i="2" s="1"/>
  <c r="N30" i="2" l="1"/>
  <c r="L30" i="2"/>
  <c r="J29" i="2"/>
</calcChain>
</file>

<file path=xl/sharedStrings.xml><?xml version="1.0" encoding="utf-8"?>
<sst xmlns="http://schemas.openxmlformats.org/spreadsheetml/2006/main" count="115" uniqueCount="47">
  <si>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</si>
  <si>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</si>
  <si>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</si>
  <si>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</si>
  <si>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</si>
  <si>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</si>
  <si>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</si>
  <si>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</si>
  <si>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</si>
  <si>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</si>
  <si>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</si>
  <si>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</si>
  <si>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</si>
  <si>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</si>
  <si>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5.</t>
  </si>
  <si>
    <t>1.</t>
  </si>
  <si>
    <t>Juha Lahti</t>
  </si>
  <si>
    <t>ViVe</t>
  </si>
  <si>
    <t>HaVe</t>
  </si>
  <si>
    <t>11.</t>
  </si>
  <si>
    <t>VePe</t>
  </si>
  <si>
    <t>9.</t>
  </si>
  <si>
    <t>8.</t>
  </si>
  <si>
    <t>10.</t>
  </si>
  <si>
    <t>16.</t>
  </si>
  <si>
    <t>HaVe  2</t>
  </si>
  <si>
    <t>VetU</t>
  </si>
  <si>
    <t>VetU = Vetelin Urheilijat  (1947)</t>
  </si>
  <si>
    <t>HalTo</t>
  </si>
  <si>
    <t>3.</t>
  </si>
  <si>
    <t>HalTo = Halsuan Toivo  (1909)</t>
  </si>
  <si>
    <t>VePe = Veteli Pesis  (2000)</t>
  </si>
  <si>
    <t>13.</t>
  </si>
  <si>
    <t>7.</t>
  </si>
  <si>
    <t>ViVe = Vimpelin Veto  (1934)</t>
  </si>
  <si>
    <t>2.2.1968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</si>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</sst>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1" t="s">
        <v>16</v>
      </c>
      <c r="C1" s="2"/>
      <c r="D1" s="3"/>
      <c r="E1" s="4" t="s">
        <v>35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36</v>
      </c>
      <c r="M2" s="9"/>
      <c r="N2" s="9"/>
      <c r="O2" s="16"/>
      <c r="P2" s="14"/>
      <c r="Q2" s="17" t="s">
        <v>37</v>
      </c>
      <c r="R2" s="9"/>
      <c r="S2" s="9"/>
      <c r="T2" s="9"/>
      <c r="U2" s="15"/>
      <c r="V2" s="16"/>
      <c r="W2" s="14"/>
      <c r="X2" s="39" t="s">
        <v>38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39</v>
      </c>
      <c r="AI2" s="9"/>
      <c r="AJ2" s="9"/>
      <c r="AK2" s="16"/>
      <c r="AL2" s="14"/>
      <c r="AM2" s="17" t="s">
        <v>37</v>
      </c>
      <c r="AN2" s="9"/>
      <c r="AO2" s="9"/>
      <c r="AP2" s="9"/>
      <c r="AQ2" s="15"/>
      <c r="AR2" s="16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40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40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3"/>
      <c r="E4" s="22"/>
      <c r="F4" s="22"/>
      <c r="G4" s="22"/>
      <c r="H4" s="35"/>
      <c r="I4" s="22"/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>
        <v>1987</v>
      </c>
      <c r="Y4" s="22" t="s">
        <v>33</v>
      </c>
      <c r="Z4" s="70" t="s">
        <v>26</v>
      </c>
      <c r="AA4" s="22">
        <v>22</v>
      </c>
      <c r="AB4" s="22">
        <v>0</v>
      </c>
      <c r="AC4" s="22">
        <v>11</v>
      </c>
      <c r="AD4" s="22">
        <v>24</v>
      </c>
      <c r="AE4" s="22"/>
      <c r="AF4" s="29"/>
      <c r="AG4" s="18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3"/>
      <c r="E5" s="22"/>
      <c r="F5" s="22"/>
      <c r="G5" s="22"/>
      <c r="H5" s="35"/>
      <c r="I5" s="22"/>
      <c r="J5" s="44"/>
      <c r="K5" s="21"/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>
        <v>1988</v>
      </c>
      <c r="Y5" s="22" t="s">
        <v>14</v>
      </c>
      <c r="Z5" s="70" t="s">
        <v>26</v>
      </c>
      <c r="AA5" s="22">
        <v>22</v>
      </c>
      <c r="AB5" s="22">
        <v>0</v>
      </c>
      <c r="AC5" s="22">
        <v>6</v>
      </c>
      <c r="AD5" s="22">
        <v>25</v>
      </c>
      <c r="AE5" s="22"/>
      <c r="AF5" s="29"/>
      <c r="AG5" s="1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1989</v>
      </c>
      <c r="Y6" s="23" t="s">
        <v>22</v>
      </c>
      <c r="Z6" s="43" t="s">
        <v>26</v>
      </c>
      <c r="AA6" s="22"/>
      <c r="AB6" s="22"/>
      <c r="AC6" s="22"/>
      <c r="AD6" s="35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1990</v>
      </c>
      <c r="Y7" s="22" t="s">
        <v>21</v>
      </c>
      <c r="Z7" s="71" t="s">
        <v>26</v>
      </c>
      <c r="AA7" s="22">
        <v>22</v>
      </c>
      <c r="AB7" s="22">
        <v>0</v>
      </c>
      <c r="AC7" s="22">
        <v>10</v>
      </c>
      <c r="AD7" s="22">
        <v>22</v>
      </c>
      <c r="AE7" s="22"/>
      <c r="AF7" s="29"/>
      <c r="AG7" s="18"/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>
        <v>1991</v>
      </c>
      <c r="Y8" s="22" t="s">
        <v>29</v>
      </c>
      <c r="Z8" s="71" t="s">
        <v>28</v>
      </c>
      <c r="AA8" s="22">
        <v>22</v>
      </c>
      <c r="AB8" s="22">
        <v>3</v>
      </c>
      <c r="AC8" s="22">
        <v>13</v>
      </c>
      <c r="AD8" s="22">
        <v>33</v>
      </c>
      <c r="AE8" s="22"/>
      <c r="AF8" s="29"/>
      <c r="AG8" s="18"/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47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1992</v>
      </c>
      <c r="Y9" s="22" t="s">
        <v>15</v>
      </c>
      <c r="Z9" s="71" t="s">
        <v>28</v>
      </c>
      <c r="AA9" s="22">
        <v>19</v>
      </c>
      <c r="AB9" s="22">
        <v>1</v>
      </c>
      <c r="AC9" s="22">
        <v>10</v>
      </c>
      <c r="AD9" s="22">
        <v>30</v>
      </c>
      <c r="AE9" s="22"/>
      <c r="AF9" s="29"/>
      <c r="AG9" s="18"/>
      <c r="AH9" s="11"/>
      <c r="AI9" s="13" t="s">
        <v>21</v>
      </c>
      <c r="AJ9" s="11"/>
      <c r="AK9" s="13"/>
      <c r="AL9" s="18"/>
      <c r="AM9" s="22"/>
      <c r="AN9" s="22"/>
      <c r="AO9" s="22"/>
      <c r="AP9" s="22"/>
      <c r="AQ9" s="22"/>
      <c r="AR9" s="47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>
        <v>1993</v>
      </c>
      <c r="C10" s="23" t="s">
        <v>14</v>
      </c>
      <c r="D10" s="43" t="s">
        <v>28</v>
      </c>
      <c r="E10" s="22">
        <v>26</v>
      </c>
      <c r="F10" s="22">
        <v>0</v>
      </c>
      <c r="G10" s="22">
        <v>10</v>
      </c>
      <c r="H10" s="35">
        <v>28</v>
      </c>
      <c r="I10" s="22">
        <v>120</v>
      </c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/>
      <c r="Y10" s="23"/>
      <c r="Z10" s="43"/>
      <c r="AA10" s="22"/>
      <c r="AB10" s="22"/>
      <c r="AC10" s="22"/>
      <c r="AD10" s="35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>
        <v>1994</v>
      </c>
      <c r="C11" s="22" t="s">
        <v>32</v>
      </c>
      <c r="D11" s="43" t="s">
        <v>28</v>
      </c>
      <c r="E11" s="22">
        <v>28</v>
      </c>
      <c r="F11" s="22">
        <v>4</v>
      </c>
      <c r="G11" s="22">
        <v>7</v>
      </c>
      <c r="H11" s="22">
        <v>34</v>
      </c>
      <c r="I11" s="22">
        <v>130</v>
      </c>
      <c r="J11" s="22"/>
      <c r="K11" s="18"/>
      <c r="L11" s="13"/>
      <c r="M11" s="13" t="s">
        <v>14</v>
      </c>
      <c r="N11" s="13"/>
      <c r="O11" s="13" t="s">
        <v>23</v>
      </c>
      <c r="P11" s="18"/>
      <c r="Q11" s="22"/>
      <c r="R11" s="22"/>
      <c r="S11" s="35"/>
      <c r="T11" s="22"/>
      <c r="U11" s="22"/>
      <c r="V11" s="46"/>
      <c r="W11" s="21"/>
      <c r="X11" s="22"/>
      <c r="Y11" s="23"/>
      <c r="Z11" s="43"/>
      <c r="AA11" s="22"/>
      <c r="AB11" s="22"/>
      <c r="AC11" s="22"/>
      <c r="AD11" s="35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3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>
        <v>1995</v>
      </c>
      <c r="Y12" s="23" t="s">
        <v>15</v>
      </c>
      <c r="Z12" s="43" t="s">
        <v>28</v>
      </c>
      <c r="AA12" s="22"/>
      <c r="AB12" s="22"/>
      <c r="AC12" s="22"/>
      <c r="AD12" s="35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>
        <v>1996</v>
      </c>
      <c r="C13" s="23" t="s">
        <v>32</v>
      </c>
      <c r="D13" s="43" t="s">
        <v>28</v>
      </c>
      <c r="E13" s="22">
        <v>26</v>
      </c>
      <c r="F13" s="22">
        <v>2</v>
      </c>
      <c r="G13" s="22">
        <v>5</v>
      </c>
      <c r="H13" s="35">
        <v>24</v>
      </c>
      <c r="I13" s="22">
        <v>124</v>
      </c>
      <c r="J13" s="44"/>
      <c r="K13" s="21"/>
      <c r="L13" s="45"/>
      <c r="M13" s="13"/>
      <c r="N13" s="13"/>
      <c r="O13" s="13"/>
      <c r="P13" s="18"/>
      <c r="Q13" s="22"/>
      <c r="R13" s="22"/>
      <c r="S13" s="35"/>
      <c r="T13" s="22"/>
      <c r="U13" s="22"/>
      <c r="V13" s="46"/>
      <c r="W13" s="21"/>
      <c r="X13" s="22"/>
      <c r="Y13" s="23"/>
      <c r="Z13" s="43"/>
      <c r="AA13" s="22"/>
      <c r="AB13" s="22"/>
      <c r="AC13" s="22"/>
      <c r="AD13" s="35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3"/>
      <c r="E14" s="22"/>
      <c r="F14" s="22"/>
      <c r="G14" s="22"/>
      <c r="H14" s="35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5"/>
      <c r="T14" s="22"/>
      <c r="U14" s="22"/>
      <c r="V14" s="46"/>
      <c r="W14" s="21"/>
      <c r="X14" s="22">
        <v>1997</v>
      </c>
      <c r="Y14" s="23" t="s">
        <v>22</v>
      </c>
      <c r="Z14" s="43" t="s">
        <v>28</v>
      </c>
      <c r="AA14" s="22"/>
      <c r="AB14" s="22"/>
      <c r="AC14" s="22"/>
      <c r="AD14" s="35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43"/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5"/>
      <c r="T15" s="22"/>
      <c r="U15" s="22"/>
      <c r="V15" s="46"/>
      <c r="W15" s="21"/>
      <c r="X15" s="22">
        <v>1998</v>
      </c>
      <c r="Y15" s="23" t="s">
        <v>22</v>
      </c>
      <c r="Z15" s="43" t="s">
        <v>28</v>
      </c>
      <c r="AA15" s="22"/>
      <c r="AB15" s="22"/>
      <c r="AC15" s="22"/>
      <c r="AD15" s="35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43"/>
      <c r="E16" s="22"/>
      <c r="F16" s="22"/>
      <c r="G16" s="22"/>
      <c r="H16" s="35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5"/>
      <c r="T16" s="22"/>
      <c r="U16" s="22"/>
      <c r="V16" s="46"/>
      <c r="W16" s="21"/>
      <c r="X16" s="22">
        <v>1999</v>
      </c>
      <c r="Y16" s="23" t="s">
        <v>33</v>
      </c>
      <c r="Z16" s="43" t="s">
        <v>28</v>
      </c>
      <c r="AA16" s="22"/>
      <c r="AB16" s="22"/>
      <c r="AC16" s="22"/>
      <c r="AD16" s="35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>
        <v>2000</v>
      </c>
      <c r="C17" s="23" t="s">
        <v>14</v>
      </c>
      <c r="D17" s="43" t="s">
        <v>17</v>
      </c>
      <c r="E17" s="22">
        <v>26</v>
      </c>
      <c r="F17" s="22">
        <v>1</v>
      </c>
      <c r="G17" s="22">
        <v>14</v>
      </c>
      <c r="H17" s="35">
        <v>10</v>
      </c>
      <c r="I17" s="22">
        <v>68</v>
      </c>
      <c r="J17" s="44">
        <v>0.42199999999999999</v>
      </c>
      <c r="K17" s="21">
        <v>116</v>
      </c>
      <c r="L17" s="45"/>
      <c r="M17" s="13"/>
      <c r="N17" s="13"/>
      <c r="O17" s="13"/>
      <c r="P17" s="18"/>
      <c r="Q17" s="22"/>
      <c r="R17" s="22"/>
      <c r="S17" s="35"/>
      <c r="T17" s="22"/>
      <c r="U17" s="22"/>
      <c r="V17" s="46"/>
      <c r="W17" s="21"/>
      <c r="X17" s="22"/>
      <c r="Y17" s="23"/>
      <c r="Z17" s="43"/>
      <c r="AA17" s="22"/>
      <c r="AB17" s="22"/>
      <c r="AC17" s="22"/>
      <c r="AD17" s="35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2">
        <v>2001</v>
      </c>
      <c r="C18" s="23" t="s">
        <v>19</v>
      </c>
      <c r="D18" s="43" t="s">
        <v>20</v>
      </c>
      <c r="E18" s="22">
        <v>24</v>
      </c>
      <c r="F18" s="22">
        <v>0</v>
      </c>
      <c r="G18" s="22">
        <v>8</v>
      </c>
      <c r="H18" s="35">
        <v>11</v>
      </c>
      <c r="I18" s="22">
        <v>96</v>
      </c>
      <c r="J18" s="44">
        <v>0.60799999999999998</v>
      </c>
      <c r="K18" s="21">
        <f>PRODUCT(I18/J18)</f>
        <v>157.89473684210526</v>
      </c>
      <c r="L18" s="45"/>
      <c r="M18" s="13"/>
      <c r="N18" s="13"/>
      <c r="O18" s="13"/>
      <c r="P18" s="18"/>
      <c r="Q18" s="22"/>
      <c r="R18" s="22"/>
      <c r="S18" s="35"/>
      <c r="T18" s="22"/>
      <c r="U18" s="22"/>
      <c r="V18" s="46"/>
      <c r="W18" s="21"/>
      <c r="X18" s="22"/>
      <c r="Y18" s="23"/>
      <c r="Z18" s="43"/>
      <c r="AA18" s="22"/>
      <c r="AB18" s="22"/>
      <c r="AC18" s="22"/>
      <c r="AD18" s="35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2">
        <v>2002</v>
      </c>
      <c r="C19" s="23" t="s">
        <v>21</v>
      </c>
      <c r="D19" s="43" t="s">
        <v>20</v>
      </c>
      <c r="E19" s="22">
        <v>22</v>
      </c>
      <c r="F19" s="22">
        <v>0</v>
      </c>
      <c r="G19" s="22">
        <v>7</v>
      </c>
      <c r="H19" s="35">
        <v>6</v>
      </c>
      <c r="I19" s="22">
        <v>82</v>
      </c>
      <c r="J19" s="44">
        <v>0.60299999999999998</v>
      </c>
      <c r="K19" s="21">
        <f>PRODUCT(I19/J19)</f>
        <v>135.98673300165837</v>
      </c>
      <c r="L19" s="45"/>
      <c r="M19" s="13"/>
      <c r="N19" s="13"/>
      <c r="O19" s="13"/>
      <c r="P19" s="18"/>
      <c r="Q19" s="22"/>
      <c r="R19" s="22"/>
      <c r="S19" s="35"/>
      <c r="T19" s="22"/>
      <c r="U19" s="22"/>
      <c r="V19" s="46"/>
      <c r="W19" s="21"/>
      <c r="X19" s="22"/>
      <c r="Y19" s="23"/>
      <c r="Z19" s="43"/>
      <c r="AA19" s="22"/>
      <c r="AB19" s="22"/>
      <c r="AC19" s="22"/>
      <c r="AD19" s="35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2">
        <v>2003</v>
      </c>
      <c r="C20" s="23" t="s">
        <v>22</v>
      </c>
      <c r="D20" s="43" t="s">
        <v>18</v>
      </c>
      <c r="E20" s="22">
        <v>20</v>
      </c>
      <c r="F20" s="22">
        <v>0</v>
      </c>
      <c r="G20" s="22">
        <v>2</v>
      </c>
      <c r="H20" s="35">
        <v>3</v>
      </c>
      <c r="I20" s="22">
        <v>54</v>
      </c>
      <c r="J20" s="44">
        <v>0.56799999999999995</v>
      </c>
      <c r="K20" s="21">
        <f>PRODUCT(I20/J20)</f>
        <v>95.070422535211279</v>
      </c>
      <c r="L20" s="45"/>
      <c r="M20" s="13"/>
      <c r="N20" s="13"/>
      <c r="O20" s="13"/>
      <c r="P20" s="18"/>
      <c r="Q20" s="22"/>
      <c r="R20" s="22"/>
      <c r="S20" s="35"/>
      <c r="T20" s="22"/>
      <c r="U20" s="22"/>
      <c r="V20" s="46"/>
      <c r="W20" s="21"/>
      <c r="X20" s="22"/>
      <c r="Y20" s="23"/>
      <c r="Z20" s="43"/>
      <c r="AA20" s="22"/>
      <c r="AB20" s="22"/>
      <c r="AC20" s="22"/>
      <c r="AD20" s="35"/>
      <c r="AE20" s="22"/>
      <c r="AF20" s="44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2">
        <v>2004</v>
      </c>
      <c r="C21" s="23" t="s">
        <v>23</v>
      </c>
      <c r="D21" s="43" t="s">
        <v>18</v>
      </c>
      <c r="E21" s="22">
        <v>5</v>
      </c>
      <c r="F21" s="22">
        <v>0</v>
      </c>
      <c r="G21" s="22">
        <v>0</v>
      </c>
      <c r="H21" s="35">
        <v>2</v>
      </c>
      <c r="I21" s="22">
        <v>11</v>
      </c>
      <c r="J21" s="44">
        <v>0.42299999999999999</v>
      </c>
      <c r="K21" s="21">
        <f>PRODUCT(I21/J21)</f>
        <v>26.004728132387708</v>
      </c>
      <c r="L21" s="45"/>
      <c r="M21" s="13"/>
      <c r="N21" s="13"/>
      <c r="O21" s="13"/>
      <c r="P21" s="18"/>
      <c r="Q21" s="22"/>
      <c r="R21" s="22"/>
      <c r="S21" s="35"/>
      <c r="T21" s="22"/>
      <c r="U21" s="22"/>
      <c r="V21" s="46"/>
      <c r="W21" s="21"/>
      <c r="X21" s="22">
        <v>2004</v>
      </c>
      <c r="Y21" s="22" t="s">
        <v>22</v>
      </c>
      <c r="Z21" s="43" t="s">
        <v>25</v>
      </c>
      <c r="AA21" s="22">
        <v>3</v>
      </c>
      <c r="AB21" s="22">
        <v>0</v>
      </c>
      <c r="AC21" s="22">
        <v>1</v>
      </c>
      <c r="AD21" s="22">
        <v>2</v>
      </c>
      <c r="AE21" s="22">
        <v>12</v>
      </c>
      <c r="AF21" s="29">
        <v>0.57140000000000002</v>
      </c>
      <c r="AG21" s="69">
        <v>21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2">
        <v>2005</v>
      </c>
      <c r="C22" s="23" t="s">
        <v>24</v>
      </c>
      <c r="D22" s="43" t="s">
        <v>18</v>
      </c>
      <c r="E22" s="22">
        <v>10</v>
      </c>
      <c r="F22" s="22">
        <v>0</v>
      </c>
      <c r="G22" s="22">
        <v>2</v>
      </c>
      <c r="H22" s="35">
        <v>3</v>
      </c>
      <c r="I22" s="22">
        <v>32</v>
      </c>
      <c r="J22" s="44">
        <v>0.57099999999999995</v>
      </c>
      <c r="K22" s="21">
        <f>PRODUCT(I22/J22)</f>
        <v>56.042031523642734</v>
      </c>
      <c r="L22" s="45"/>
      <c r="M22" s="13"/>
      <c r="N22" s="13"/>
      <c r="O22" s="13"/>
      <c r="P22" s="18"/>
      <c r="Q22" s="22"/>
      <c r="R22" s="22"/>
      <c r="S22" s="35"/>
      <c r="T22" s="22"/>
      <c r="U22" s="22"/>
      <c r="V22" s="46"/>
      <c r="W22" s="21"/>
      <c r="X22" s="22"/>
      <c r="Y22" s="22"/>
      <c r="Z22" s="43"/>
      <c r="AA22" s="22"/>
      <c r="AB22" s="22"/>
      <c r="AC22" s="22"/>
      <c r="AD22" s="22"/>
      <c r="AE22" s="22"/>
      <c r="AF22" s="29"/>
      <c r="AG22" s="69"/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7"/>
      <c r="AS22" s="1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2"/>
      <c r="C23" s="23"/>
      <c r="D23" s="43"/>
      <c r="E23" s="22"/>
      <c r="F23" s="22"/>
      <c r="G23" s="22"/>
      <c r="H23" s="35"/>
      <c r="I23" s="22"/>
      <c r="J23" s="44"/>
      <c r="K23" s="21">
        <v>0</v>
      </c>
      <c r="L23" s="45"/>
      <c r="M23" s="13"/>
      <c r="N23" s="13"/>
      <c r="O23" s="13"/>
      <c r="P23" s="18"/>
      <c r="Q23" s="22"/>
      <c r="R23" s="22"/>
      <c r="S23" s="35"/>
      <c r="T23" s="22"/>
      <c r="U23" s="22"/>
      <c r="V23" s="46"/>
      <c r="W23" s="21"/>
      <c r="X23" s="22">
        <v>2006</v>
      </c>
      <c r="Y23" s="22" t="s">
        <v>46</v>
      </c>
      <c r="Z23" s="43" t="s">
        <v>18</v>
      </c>
      <c r="AA23" s="22">
        <v>2</v>
      </c>
      <c r="AB23" s="22">
        <v>0</v>
      </c>
      <c r="AC23" s="22">
        <v>0</v>
      </c>
      <c r="AD23" s="22">
        <v>2</v>
      </c>
      <c r="AE23" s="22">
        <v>8</v>
      </c>
      <c r="AF23" s="29">
        <v>0.72719999999999996</v>
      </c>
      <c r="AG23" s="69">
        <v>11</v>
      </c>
      <c r="AH23" s="13"/>
      <c r="AI23" s="13"/>
      <c r="AJ23" s="13"/>
      <c r="AK23" s="13"/>
      <c r="AL23" s="18"/>
      <c r="AM23" s="22"/>
      <c r="AN23" s="22"/>
      <c r="AO23" s="22"/>
      <c r="AP23" s="22"/>
      <c r="AQ23" s="22"/>
      <c r="AR23" s="47"/>
      <c r="AS23" s="1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48" t="s">
        <v>41</v>
      </c>
      <c r="C24" s="49"/>
      <c r="D24" s="50"/>
      <c r="E24" s="51">
        <f>SUM(E4:E23)</f>
        <v>187</v>
      </c>
      <c r="F24" s="51">
        <f>SUM(F4:F23)</f>
        <v>7</v>
      </c>
      <c r="G24" s="51">
        <f>SUM(G4:G23)</f>
        <v>55</v>
      </c>
      <c r="H24" s="51">
        <f>SUM(H4:H23)</f>
        <v>121</v>
      </c>
      <c r="I24" s="51">
        <f>SUM(I4:I23)</f>
        <v>717</v>
      </c>
      <c r="J24" s="52">
        <f>PRODUCT(343/K24)</f>
        <v>0.58432842871255064</v>
      </c>
      <c r="K24" s="38">
        <f>SUM(K4:K23)</f>
        <v>586.99865203500542</v>
      </c>
      <c r="L24" s="17"/>
      <c r="M24" s="15"/>
      <c r="N24" s="53"/>
      <c r="O24" s="54"/>
      <c r="P24" s="18"/>
      <c r="Q24" s="51">
        <f>SUM(Q4:Q23)</f>
        <v>0</v>
      </c>
      <c r="R24" s="51">
        <f>SUM(R4:R23)</f>
        <v>0</v>
      </c>
      <c r="S24" s="51">
        <f>SUM(S4:S23)</f>
        <v>0</v>
      </c>
      <c r="T24" s="51">
        <f>SUM(T4:T23)</f>
        <v>0</v>
      </c>
      <c r="U24" s="51">
        <f>SUM(U4:U23)</f>
        <v>0</v>
      </c>
      <c r="V24" s="24">
        <v>0</v>
      </c>
      <c r="W24" s="38">
        <f>SUM(W4:W23)</f>
        <v>0</v>
      </c>
      <c r="X24" s="11" t="s">
        <v>41</v>
      </c>
      <c r="Y24" s="12"/>
      <c r="Z24" s="10"/>
      <c r="AA24" s="51">
        <f>SUM(AA4:AA23)</f>
        <v>112</v>
      </c>
      <c r="AB24" s="51">
        <f>SUM(AB4:AB23)</f>
        <v>4</v>
      </c>
      <c r="AC24" s="51">
        <f>SUM(AC4:AC23)</f>
        <v>51</v>
      </c>
      <c r="AD24" s="51">
        <f>SUM(AD4:AD23)</f>
        <v>138</v>
      </c>
      <c r="AE24" s="51">
        <f>SUM(AE4:AE23)</f>
        <v>20</v>
      </c>
      <c r="AF24" s="52">
        <f>PRODUCT(AE24/AG24)</f>
        <v>0.625</v>
      </c>
      <c r="AG24" s="38">
        <f>SUM(AG4:AG23)</f>
        <v>32</v>
      </c>
      <c r="AH24" s="17"/>
      <c r="AI24" s="15"/>
      <c r="AJ24" s="53"/>
      <c r="AK24" s="54"/>
      <c r="AL24" s="18"/>
      <c r="AM24" s="51">
        <f>SUM(AM4:AM23)</f>
        <v>0</v>
      </c>
      <c r="AN24" s="51">
        <f>SUM(AN4:AN23)</f>
        <v>0</v>
      </c>
      <c r="AO24" s="51">
        <f>SUM(AO4:AO23)</f>
        <v>0</v>
      </c>
      <c r="AP24" s="51">
        <f>SUM(AP4:AP23)</f>
        <v>0</v>
      </c>
      <c r="AQ24" s="51">
        <f>SUM(AQ4:AQ23)</f>
        <v>0</v>
      </c>
      <c r="AR24" s="52">
        <v>0</v>
      </c>
      <c r="AS24" s="42">
        <f>SUM(AS4:AS23)</f>
        <v>0</v>
      </c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55"/>
      <c r="K25" s="21"/>
      <c r="L25" s="18"/>
      <c r="M25" s="18"/>
      <c r="N25" s="18"/>
      <c r="O25" s="18"/>
      <c r="P25" s="25"/>
      <c r="Q25" s="25"/>
      <c r="R25" s="26"/>
      <c r="S25" s="25"/>
      <c r="T25" s="25"/>
      <c r="U25" s="18"/>
      <c r="V25" s="18"/>
      <c r="W25" s="21"/>
      <c r="X25" s="25"/>
      <c r="Y25" s="25"/>
      <c r="Z25" s="25"/>
      <c r="AA25" s="25"/>
      <c r="AB25" s="25"/>
      <c r="AC25" s="25"/>
      <c r="AD25" s="25"/>
      <c r="AE25" s="25"/>
      <c r="AF25" s="55"/>
      <c r="AG25" s="21"/>
      <c r="AH25" s="18"/>
      <c r="AI25" s="18"/>
      <c r="AJ25" s="18"/>
      <c r="AK25" s="18"/>
      <c r="AL25" s="25"/>
      <c r="AM25" s="25"/>
      <c r="AN25" s="26"/>
      <c r="AO25" s="25"/>
      <c r="AP25" s="25"/>
      <c r="AQ25" s="18"/>
      <c r="AR25" s="18"/>
      <c r="AS25" s="21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56" t="s">
        <v>42</v>
      </c>
      <c r="C26" s="57"/>
      <c r="D26" s="58"/>
      <c r="E26" s="10" t="s">
        <v>2</v>
      </c>
      <c r="F26" s="13" t="s">
        <v>6</v>
      </c>
      <c r="G26" s="10" t="s">
        <v>4</v>
      </c>
      <c r="H26" s="13" t="s">
        <v>5</v>
      </c>
      <c r="I26" s="13" t="s">
        <v>8</v>
      </c>
      <c r="J26" s="13" t="s">
        <v>9</v>
      </c>
      <c r="K26" s="18"/>
      <c r="L26" s="13" t="s">
        <v>10</v>
      </c>
      <c r="M26" s="13" t="s">
        <v>11</v>
      </c>
      <c r="N26" s="13" t="s">
        <v>43</v>
      </c>
      <c r="O26" s="13" t="s">
        <v>44</v>
      </c>
      <c r="Q26" s="26"/>
      <c r="R26" s="26" t="s">
        <v>12</v>
      </c>
      <c r="S26" s="26"/>
      <c r="T26" s="25" t="s">
        <v>27</v>
      </c>
      <c r="U26" s="18"/>
      <c r="V26" s="21"/>
      <c r="W26" s="21"/>
      <c r="X26" s="59"/>
      <c r="Y26" s="59"/>
      <c r="Z26" s="59"/>
      <c r="AA26" s="59"/>
      <c r="AB26" s="59"/>
      <c r="AC26" s="26"/>
      <c r="AD26" s="26"/>
      <c r="AE26" s="26"/>
      <c r="AF26" s="25"/>
      <c r="AG26" s="25"/>
      <c r="AH26" s="25"/>
      <c r="AI26" s="25"/>
      <c r="AJ26" s="25"/>
      <c r="AK26" s="25"/>
      <c r="AM26" s="21"/>
      <c r="AN26" s="59"/>
      <c r="AO26" s="59"/>
      <c r="AP26" s="59"/>
      <c r="AQ26" s="59"/>
      <c r="AR26" s="59"/>
      <c r="AS26" s="59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x14ac:dyDescent="0.25">
      <c r="A27" s="25"/>
      <c r="B27" s="27" t="s">
        <v>45</v>
      </c>
      <c r="C27" s="7"/>
      <c r="D27" s="28"/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1">
        <v>0</v>
      </c>
      <c r="K27" s="25" t="e">
        <f>PRODUCT(I27/J27)</f>
        <v>#DIV/0!</v>
      </c>
      <c r="L27" s="62">
        <v>0</v>
      </c>
      <c r="M27" s="62">
        <v>0</v>
      </c>
      <c r="N27" s="62">
        <v>0</v>
      </c>
      <c r="O27" s="62">
        <v>0</v>
      </c>
      <c r="Q27" s="26"/>
      <c r="R27" s="26"/>
      <c r="S27" s="26"/>
      <c r="T27" s="25" t="s">
        <v>30</v>
      </c>
      <c r="U27" s="25"/>
      <c r="V27" s="25"/>
      <c r="W27" s="25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6"/>
      <c r="AO27" s="26"/>
      <c r="AP27" s="26"/>
      <c r="AQ27" s="26"/>
      <c r="AR27" s="26"/>
      <c r="AS27" s="26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63" t="s">
        <v>13</v>
      </c>
      <c r="C28" s="64"/>
      <c r="D28" s="65"/>
      <c r="E28" s="60">
        <f>PRODUCT(E24+Q24)</f>
        <v>187</v>
      </c>
      <c r="F28" s="60">
        <f>PRODUCT(F24+R24)</f>
        <v>7</v>
      </c>
      <c r="G28" s="60">
        <f>PRODUCT(G24+S24)</f>
        <v>55</v>
      </c>
      <c r="H28" s="60">
        <f>PRODUCT(H24+T24)</f>
        <v>121</v>
      </c>
      <c r="I28" s="60">
        <f>PRODUCT(I24+U24)</f>
        <v>717</v>
      </c>
      <c r="J28" s="61">
        <v>0.58399999999999996</v>
      </c>
      <c r="K28" s="25">
        <f>PRODUCT(K24+W24)</f>
        <v>586.99865203500542</v>
      </c>
      <c r="L28" s="62">
        <f>PRODUCT((F28+G28)/E28)</f>
        <v>0.33155080213903743</v>
      </c>
      <c r="M28" s="62">
        <f>PRODUCT(H28/E28)</f>
        <v>0.6470588235294118</v>
      </c>
      <c r="N28" s="62">
        <f>PRODUCT((F28+G28+H28)/E28)</f>
        <v>0.97860962566844922</v>
      </c>
      <c r="O28" s="62">
        <f>PRODUCT(I28/E28)</f>
        <v>3.8342245989304811</v>
      </c>
      <c r="Q28" s="26"/>
      <c r="R28" s="26"/>
      <c r="S28" s="26"/>
      <c r="T28" s="25" t="s">
        <v>34</v>
      </c>
      <c r="U28" s="25"/>
      <c r="V28" s="25"/>
      <c r="W28" s="25"/>
      <c r="X28" s="25"/>
      <c r="Y28" s="25"/>
      <c r="Z28" s="25"/>
      <c r="AA28" s="25"/>
      <c r="AB28" s="25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20" t="s">
        <v>38</v>
      </c>
      <c r="C29" s="19"/>
      <c r="D29" s="30"/>
      <c r="E29" s="60">
        <f>PRODUCT(AA24+AM24)</f>
        <v>112</v>
      </c>
      <c r="F29" s="60">
        <f>PRODUCT(AB24+AN24)</f>
        <v>4</v>
      </c>
      <c r="G29" s="60">
        <f>PRODUCT(AC24+AO24)</f>
        <v>51</v>
      </c>
      <c r="H29" s="60">
        <f>PRODUCT(AD24+AP24)</f>
        <v>138</v>
      </c>
      <c r="I29" s="60">
        <f>PRODUCT(AE24+AQ24)</f>
        <v>20</v>
      </c>
      <c r="J29" s="61">
        <f>PRODUCT(I29/K29)</f>
        <v>0.625</v>
      </c>
      <c r="K29" s="18">
        <f>PRODUCT(AG24+AS24)</f>
        <v>32</v>
      </c>
      <c r="L29" s="62">
        <f>PRODUCT((F29+G29)/E29)</f>
        <v>0.49107142857142855</v>
      </c>
      <c r="M29" s="62">
        <f>PRODUCT(H29/E29)</f>
        <v>1.2321428571428572</v>
      </c>
      <c r="N29" s="62">
        <f>PRODUCT((F29+G29+H29)/E29)</f>
        <v>1.7232142857142858</v>
      </c>
      <c r="O29" s="62">
        <f>PRODUCT(I29/5)</f>
        <v>4</v>
      </c>
      <c r="Q29" s="26"/>
      <c r="R29" s="26"/>
      <c r="S29" s="25"/>
      <c r="T29" s="25" t="s">
        <v>31</v>
      </c>
      <c r="U29" s="18"/>
      <c r="V29" s="18"/>
      <c r="W29" s="25"/>
      <c r="X29" s="25"/>
      <c r="Y29" s="25"/>
      <c r="Z29" s="25"/>
      <c r="AA29" s="25"/>
      <c r="AB29" s="25"/>
      <c r="AC29" s="26"/>
      <c r="AD29" s="26"/>
      <c r="AE29" s="26"/>
      <c r="AF29" s="26"/>
      <c r="AG29" s="26"/>
      <c r="AH29" s="26"/>
      <c r="AI29" s="26"/>
      <c r="AJ29" s="26"/>
      <c r="AK29" s="25"/>
      <c r="AL29" s="18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66" t="s">
        <v>41</v>
      </c>
      <c r="C30" s="67"/>
      <c r="D30" s="68"/>
      <c r="E30" s="60">
        <f>SUM(E27:E29)</f>
        <v>299</v>
      </c>
      <c r="F30" s="60">
        <f t="shared" ref="F30:I30" si="0">SUM(F27:F29)</f>
        <v>11</v>
      </c>
      <c r="G30" s="60">
        <f t="shared" si="0"/>
        <v>106</v>
      </c>
      <c r="H30" s="60">
        <f t="shared" si="0"/>
        <v>259</v>
      </c>
      <c r="I30" s="60">
        <f t="shared" si="0"/>
        <v>737</v>
      </c>
      <c r="J30" s="61">
        <v>0.58599999999999997</v>
      </c>
      <c r="K30" s="25" t="e">
        <f>SUM(K27:K29)</f>
        <v>#DIV/0!</v>
      </c>
      <c r="L30" s="62">
        <f>PRODUCT((F30+G30)/E30)</f>
        <v>0.39130434782608697</v>
      </c>
      <c r="M30" s="62">
        <f>PRODUCT(H30/E30)</f>
        <v>0.86622073578595316</v>
      </c>
      <c r="N30" s="62">
        <f>PRODUCT((F30+G30+H30)/E30)</f>
        <v>1.2575250836120402</v>
      </c>
      <c r="O30" s="62">
        <f>PRODUCT(I30/192)</f>
        <v>3.8385416666666665</v>
      </c>
      <c r="Q30" s="18"/>
      <c r="R30" s="18"/>
      <c r="S30" s="18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18"/>
      <c r="F31" s="18"/>
      <c r="G31" s="18"/>
      <c r="H31" s="18"/>
      <c r="I31" s="18"/>
      <c r="J31" s="25"/>
      <c r="K31" s="25"/>
      <c r="L31" s="18"/>
      <c r="M31" s="18"/>
      <c r="N31" s="18"/>
      <c r="O31" s="18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6"/>
      <c r="AH174" s="26"/>
      <c r="AI174" s="26"/>
      <c r="AJ174" s="26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6"/>
      <c r="AH175" s="26"/>
      <c r="AI175" s="26"/>
      <c r="AJ175" s="26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6"/>
      <c r="AH176" s="26"/>
      <c r="AI176" s="26"/>
      <c r="AJ176" s="26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6"/>
      <c r="AH177" s="26"/>
      <c r="AI177" s="26"/>
      <c r="AJ177" s="26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6"/>
      <c r="AH178" s="26"/>
      <c r="AI178" s="26"/>
      <c r="AJ178" s="26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6"/>
      <c r="AH179" s="26"/>
      <c r="AI179" s="26"/>
      <c r="AJ179" s="26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6"/>
      <c r="AH180" s="26"/>
      <c r="AI180" s="26"/>
      <c r="AJ180" s="26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6"/>
      <c r="AH181" s="26"/>
      <c r="AI181" s="26"/>
      <c r="AJ181" s="26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6"/>
      <c r="AJ182" s="26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6"/>
      <c r="AH183" s="26"/>
      <c r="AI183" s="26"/>
      <c r="AJ183" s="26"/>
      <c r="AK183" s="25"/>
      <c r="AL183" s="18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6"/>
      <c r="AH184" s="26"/>
      <c r="AI184" s="26"/>
      <c r="AJ184" s="26"/>
      <c r="AK184" s="25"/>
      <c r="AL184" s="18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6"/>
      <c r="AH185" s="26"/>
      <c r="AI185" s="26"/>
      <c r="AJ185" s="26"/>
      <c r="AK185" s="25"/>
      <c r="AL185" s="18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6"/>
      <c r="AH186" s="26"/>
      <c r="AI186" s="26"/>
      <c r="AJ186" s="26"/>
      <c r="AK186" s="25"/>
      <c r="AL186" s="18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6"/>
      <c r="AH187" s="26"/>
      <c r="AI187" s="26"/>
      <c r="AJ187" s="26"/>
      <c r="AK187" s="25"/>
      <c r="AL187" s="18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6"/>
      <c r="AH188" s="26"/>
      <c r="AI188" s="26"/>
      <c r="AJ188" s="26"/>
      <c r="AK188" s="25"/>
      <c r="AL188" s="18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6"/>
      <c r="AH189" s="26"/>
      <c r="AI189" s="26"/>
      <c r="AJ189" s="26"/>
      <c r="AK189" s="25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6"/>
      <c r="AH190" s="26"/>
      <c r="AI190" s="26"/>
      <c r="AJ190" s="26"/>
      <c r="AK190" s="25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6"/>
      <c r="AH191" s="26"/>
      <c r="AI191" s="26"/>
      <c r="AJ191" s="26"/>
      <c r="AK191" s="25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6"/>
      <c r="AH192" s="26"/>
      <c r="AI192" s="26"/>
      <c r="AJ192" s="26"/>
      <c r="AK192" s="25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6"/>
      <c r="AH193" s="26"/>
      <c r="AI193" s="26"/>
      <c r="AJ193" s="26"/>
      <c r="AK193" s="25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6"/>
      <c r="AH194" s="26"/>
      <c r="AI194" s="26"/>
      <c r="AJ194" s="26"/>
      <c r="AK194" s="25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6"/>
      <c r="AH195" s="26"/>
      <c r="AI195" s="26"/>
      <c r="AJ195" s="26"/>
      <c r="AK195" s="18"/>
      <c r="AL195" s="18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6"/>
      <c r="AH196" s="26"/>
      <c r="AI196" s="26"/>
      <c r="AJ196" s="26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6"/>
      <c r="AH197" s="26"/>
      <c r="AI197" s="26"/>
      <c r="AJ197" s="26"/>
    </row>
    <row r="198" spans="12:38" x14ac:dyDescent="0.25"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6"/>
      <c r="AH198" s="26"/>
      <c r="AI198" s="26"/>
      <c r="AJ198" s="26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6"/>
      <c r="AH222" s="26"/>
      <c r="AI222" s="26"/>
      <c r="AJ222" s="26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6"/>
      <c r="AH223" s="26"/>
      <c r="AI223" s="26"/>
      <c r="AJ223" s="26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6"/>
      <c r="AH224" s="26"/>
      <c r="AI224" s="26"/>
      <c r="AJ224" s="26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6"/>
      <c r="AH225" s="26"/>
      <c r="AI225" s="26"/>
      <c r="AJ225" s="26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6"/>
      <c r="AH226" s="26"/>
      <c r="AI226" s="26"/>
      <c r="AJ226" s="26"/>
      <c r="AK226"/>
      <c r="AL226"/>
    </row>
    <row r="227" spans="12:38" ht="14.25" x14ac:dyDescent="0.2">
      <c r="L227"/>
      <c r="M227"/>
      <c r="N227"/>
      <c r="O227"/>
      <c r="P227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6"/>
      <c r="AH227" s="26"/>
      <c r="AI227" s="26"/>
      <c r="AJ227" s="26"/>
      <c r="AK227"/>
      <c r="AL227"/>
    </row>
    <row r="228" spans="12:38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</row>
    <row r="229" spans="12:38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</row>
    <row r="230" spans="12:38" x14ac:dyDescent="0.25"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</row>
    <row r="231" spans="12:38" x14ac:dyDescent="0.25"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</row>
    <row r="232" spans="12:38" x14ac:dyDescent="0.25"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</row>
    <row r="233" spans="12:38" x14ac:dyDescent="0.25"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</row>
    <row r="234" spans="12:38" x14ac:dyDescent="0.25"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</row>
    <row r="235" spans="12:38" x14ac:dyDescent="0.25"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</row>
    <row r="236" spans="12:38" x14ac:dyDescent="0.25"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</row>
    <row r="237" spans="12:38" x14ac:dyDescent="0.25"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</row>
    <row r="238" spans="12:38" x14ac:dyDescent="0.25"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2018-12-16T23:47:18Z</dcterms:modified>
</cp:coreProperties>
</file>